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ABD5B623-E243-4E19-B716-882011B5EC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 a="1"/>
  <c r="C4" i="1" s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<sst xmlns="http://schemas.openxmlformats.org/spreadsheetml/2006/main" count="31" uniqueCount="31">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</sst>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2" fontId="0" fillId="4" borderId="6" xfId="0" applyNumberFormat="1" applyFill="1" applyBorder="1" applyAlignment="1" applyProtection="1">
      <alignment horizontal="center" vertical="center" wrapText="1" shrinkToFit="1"/>
      <protection locked="0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2" fontId="0" fillId="4" borderId="1" xfId="0" applyNumberFormat="1" applyFill="1" applyBorder="1" applyAlignment="1" applyProtection="1">
      <alignment horizontal="center" vertical="center" shrinkToFit="1"/>
      <protection locked="0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 xml:space="preserve">ТТК№88; 
516/Ш/04;
 Т24/96; </v>
      </c>
      <c r="D4" s="39" t="str">
        <f>IF(J1=1,"Каша молочная рисовая с маслом сливочным (на цельном молоке);
 Творожник; 
",IF(J1=2,"Котлета домашняя; 
Макаронные изделия отварные; 
Соус сметанный с томатом",
IF(J1=3,"Плов из филе цыплят; 
Икра свекольная",
IF(J1=4,"
Зразы ленивые из филе птицы;
Капуста свежая тушеная; ",
IF(J1=5,"Митболы из говядины по-итальянски; 
Макаронные изделия отварные; 
Горошек зеленый косервированный отарной",
IF(J1=6,"Каша жидкая молочная Дружба с маслом сливочным на цельном молоке; 
Творожник;",
IF(J1=7,"Котлета рыбная с яйцом (филе); 
Каша Петровская рисовая;",
IF(J1=8,"Бефстроганов цыплят (из филе); 
Каша рассыпчатая гречневая;",
IF(J1=9,"Митболы из говядины по-итальянски; 
Макаронные изделия отварные; 
Кукуруза сахарная консервированная отварная;",
IF(J1=10,"Тефтели мясные запеченные;
Соус томатный с овощами;
Бобовые отварные; "," "))))))))))</f>
        <v>Митболы из говядины по-итальянски; 
Макаронные изделия отварные; 
Горошек зеленый косервированный отарной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80/40; 
180; 
38;</v>
      </c>
      <c r="F4" s="41"/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>139;
 264; 
16;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>10; 
6,3; 
0,6;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>10,1;
 7,4;
 0;</v>
      </c>
      <c r="J4" s="42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>5,5;
 42,3; 
3;</v>
      </c>
    </row>
    <row r="5" spans="1:10" x14ac:dyDescent="0.25">
      <c r="A5" s="7"/>
      <c r="B5" s="1" t="s">
        <v>12</v>
      </c>
      <c r="C5" s="38" t="s">
        <v>29</v>
      </c>
      <c r="D5" s="43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 xml:space="preserve">Чай каркадэ </v>
      </c>
      <c r="E5" s="44" cm="1">
        <f t="array" ref="E5">_xlfn.IFS(J1=1,"200;",J1=2,"200;",J1=3,"200 / 15",J1=4,"200/15",J1=5,200,J1=6,"200/15",J1=7,200,J1=8,"200/15",J1=9,200,J1=10,"200/15")</f>
        <v>200</v>
      </c>
      <c r="F5" s="45"/>
      <c r="G5" s="44" cm="1">
        <f t="array" ref="G5">_xlfn.IFS(J1=1,124,J1=2,58,J1=3,58,J1=4,58,J1=5,58,J1=6,58,J1=7,58,J1=8,58,J1=9,58,J1=10,58)</f>
        <v>58</v>
      </c>
      <c r="H5" s="44" cm="1">
        <f t="array" ref="H5">_xlfn.IFS(J1=1,2,J1=2,0.3,J1=3,0.2,J1=4,0.2,J1=5,0.2,J1=6,0.2,J1=7,0.2,J1=8,0.2,J1=9,0.2,J1=10,0.2)</f>
        <v>0.2</v>
      </c>
      <c r="I5" s="44">
        <v>0</v>
      </c>
      <c r="J5" s="46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7" t="s">
        <v>28</v>
      </c>
      <c r="E6" s="44" cm="1">
        <f t="array" ref="E6">_xlfn.IFS(J1=1,99,J1=2,121,J1=3,132,J1=4,136,J1=5,110,J1=6,99,J1=7,99,J1=8,110,J1=9,105,J1=10,112)</f>
        <v>110</v>
      </c>
      <c r="F6" s="45"/>
      <c r="G6" s="44" cm="1">
        <f t="array" ref="G6">_xlfn.IFS(J1=1,99,J1=2,121,J1=3,132,J1=4,136,J1=5,110,J1=6,99,J1=7,99,J1=8,110,J1=9,105,J1=10,112)</f>
        <v>110</v>
      </c>
      <c r="H6" s="44" cm="1">
        <f t="array" ref="H6">_xlfn.IFS(J1=1,2.8,J1=2,3.3,J1=3,3.7,J1=4,3.8,J1=5,3.1,J1=6,2.8,J1=7,2.8,J1=8,3.1,J1=9,3,J1=10,3.1)</f>
        <v>3.1</v>
      </c>
      <c r="I6" s="44" cm="1">
        <f t="array" ref="I6">_xlfn.IFS(J1=1,0.8,J1=2,1,J1=3,1.1,J1=4,1.1,J1=5,0.9,J1=6,0.8,J1=7,0.8,J1=8,0.9,J1=9,0.8,J1=10,0.9)</f>
        <v>0.9</v>
      </c>
      <c r="J6" s="46" cm="1">
        <f t="array" ref="J6">_xlfn.IFS(J1=1,19.8,J1=2,24.2,J1=3,26.4,J1=4,27.2,J1=5,22,J1=6,19.8,J1=7,19.8,J1=8,22,J1=9,21.1,J1=10,22.4)</f>
        <v>22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2023-02-28T05:47:58Z</dcterms:modified>
</cp:coreProperties>
</file>